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iffi\31 dicembre - SOMME LIQUIDATE - per sito\2014\"/>
    </mc:Choice>
  </mc:AlternateContent>
  <bookViews>
    <workbookView xWindow="0" yWindow="0" windowWidth="21840" windowHeight="12435"/>
  </bookViews>
  <sheets>
    <sheet name="AGG. IMPORTI LIQUIDATI" sheetId="5" r:id="rId1"/>
  </sheets>
  <definedNames>
    <definedName name="_xlnm._FilterDatabase" localSheetId="0" hidden="1">'AGG. IMPORTI LIQUIDATI'!$A$1:$P$24</definedName>
    <definedName name="_xlnm.Print_Area" localSheetId="0">'AGG. IMPORTI LIQUIDATI'!$A$1:$P$24</definedName>
    <definedName name="_xlnm.Print_Titles" localSheetId="0">'AGG. IMPORTI LIQUIDATI'!$1:$1</definedName>
  </definedNames>
  <calcPr calcId="152511"/>
</workbook>
</file>

<file path=xl/calcChain.xml><?xml version="1.0" encoding="utf-8"?>
<calcChain xmlns="http://schemas.openxmlformats.org/spreadsheetml/2006/main">
  <c r="N19" i="5" l="1"/>
  <c r="N16" i="5"/>
  <c r="M19" i="5"/>
  <c r="M16" i="5"/>
  <c r="D19" i="5"/>
  <c r="L3" i="5"/>
</calcChain>
</file>

<file path=xl/sharedStrings.xml><?xml version="1.0" encoding="utf-8"?>
<sst xmlns="http://schemas.openxmlformats.org/spreadsheetml/2006/main" count="273" uniqueCount="165">
  <si>
    <t>ANNO</t>
  </si>
  <si>
    <t>C.I.G.</t>
  </si>
  <si>
    <t>OGGETTO DEL BANDO</t>
  </si>
  <si>
    <t>STRUTTURA PROPONENTE</t>
  </si>
  <si>
    <t>PROCEDURA SCELTA CONTRAENTE</t>
  </si>
  <si>
    <t>PARTECIPANTI</t>
  </si>
  <si>
    <t>AGGIUDICATARIO</t>
  </si>
  <si>
    <t>4929435A70</t>
  </si>
  <si>
    <t>-</t>
  </si>
  <si>
    <t>KPMG SPA - PRICEWATERHOUSE COOPERS SPA - RIA GRANT THORNTON S.P.A. - RECONT ERNST &amp; YOUNG S.P.A.</t>
  </si>
  <si>
    <t>RIA GRANT THORNTON S.P.A.</t>
  </si>
  <si>
    <t>SERVIZIO DI REVISIONE LEGALE DEI CONTI DI GRUPPO PER IL TRIENNIO 2013 -2015 EX ART. 2409 BIS C.C. E ART. 14 D.LGS 39/2010</t>
  </si>
  <si>
    <t>DIREZIONE AMMINISTRATIVA</t>
  </si>
  <si>
    <t>31/12/2015</t>
  </si>
  <si>
    <t>FORNITURA DI FONDENTI PER TRATTAMENTI INVERNALI DEL PIANO STRADALE LOTTO 1 E 2</t>
  </si>
  <si>
    <t xml:space="preserve">INNOVA SRL </t>
  </si>
  <si>
    <t>10/03/2016</t>
  </si>
  <si>
    <t>LOTTO 1- 5226740A49  LOTTO 2 - 52267491B9</t>
  </si>
  <si>
    <t>PROCEDURA NEGOZIATA AI SENSI DELL'ART. 57 COMMA 5 LETT. B DEL DLGS 163/2006</t>
  </si>
  <si>
    <t xml:space="preserve">CAR ALOP (INA ASSITALIA - GENERALI ASSICURAZIONI) </t>
  </si>
  <si>
    <t xml:space="preserve">DIREZIONE TECNICA </t>
  </si>
  <si>
    <t>AFFIDAMENTO DEL SERVIZIO DI IMPLEMENTAZIONE RETE DATI MPLS</t>
  </si>
  <si>
    <t>TELECOM ITALIA SPA</t>
  </si>
  <si>
    <t>565103559A</t>
  </si>
  <si>
    <t xml:space="preserve">DIREZIONE GENERALE </t>
  </si>
  <si>
    <t>16/05/2014</t>
  </si>
  <si>
    <t>26/06/2014</t>
  </si>
  <si>
    <t>N. CONTRATTO</t>
  </si>
  <si>
    <t>DATA STIPULA</t>
  </si>
  <si>
    <t>TEMPI DI COMPLETAMENTO</t>
  </si>
  <si>
    <t>STATO</t>
  </si>
  <si>
    <t xml:space="preserve">SOMME LIQUIDATE </t>
  </si>
  <si>
    <t xml:space="preserve">C.F. </t>
  </si>
  <si>
    <t>PARTITA IVA</t>
  </si>
  <si>
    <t>IN ESSERE</t>
  </si>
  <si>
    <t>DIREZIONE TECNICA</t>
  </si>
  <si>
    <t>BPM</t>
  </si>
  <si>
    <t>CONTECO</t>
  </si>
  <si>
    <t>5879555A44</t>
  </si>
  <si>
    <t>58488900B8</t>
  </si>
  <si>
    <t>ATRADIUS</t>
  </si>
  <si>
    <t>RTI EDILPIEMME CROCCO</t>
  </si>
  <si>
    <t>PROGETTAZIONE ESECUTIVA ED ESECUZIONE DELLA FASE 1 DEI LAVORI PER LA REALIZZAZIONE DEL NUOVA CENTRO SPORTIVO DI CISLAGO , AI SENSI DEGLI ARTT.3, COMMA 37,53, COMMA 2, LETT.B), 55, 82, 121 DEL D.LGS. N. 12/04/2006, N. 163.</t>
  </si>
  <si>
    <t>4847965B44</t>
  </si>
  <si>
    <t>SELEX ITALIA SPA</t>
  </si>
  <si>
    <t>5763885C5C</t>
  </si>
  <si>
    <t>ARVAL SERVICE LEASE ITALIA SPA</t>
  </si>
  <si>
    <t>NOLEGGIO A LUNGO TERMINE DI N. 6 AUTOVETTURE DI CUI N. 3 TIPO VAN E N. 3 TIPO BERLINA</t>
  </si>
  <si>
    <t>PROCEDURA APERTA</t>
  </si>
  <si>
    <t>FORNITURA IN OPERA DELLE ATTREZZATURE PER L’ADEGUAMENTO DEL PONTE RADIO AD USO DELLA POLIZIA STRADALE TRA MONTE BISBINO ED IL COA DI NOVATE</t>
  </si>
  <si>
    <t>WILLIS ITALIA SPA</t>
  </si>
  <si>
    <t>SERVIZIO DI CONSULENZA, ASSISTENZA E BROKERAGGIO ASSICURATIVO IN FAVORE DI AUTOSTRADA PEDEMONTANA LOMBARDA</t>
  </si>
  <si>
    <t>5448647DBB</t>
  </si>
  <si>
    <t>COME DA TABELLA PUBBLICATA NELLA SEZIONE AVVISI/BANDI DI GARA</t>
  </si>
  <si>
    <t xml:space="preserve">QUI GROUP </t>
  </si>
  <si>
    <t>SERVIZIO SOSTITUTIVO MENSA</t>
  </si>
  <si>
    <t>36 MESI</t>
  </si>
  <si>
    <t>505436846B</t>
  </si>
  <si>
    <t>360 GG. DATA VERBALE CONSEGNA LAVORI</t>
  </si>
  <si>
    <t>ASSITECA SPA - ITAL BROKERS - WILLIS ITALIA SPA - PCA SPA - AON SPA</t>
  </si>
  <si>
    <t>1 ANNO</t>
  </si>
  <si>
    <t>AXUS ITALIA SRL - ARVAL SERVICE LEASE ITALIA SPA - LOCAUTO SPA - PROGRAM AUTONOLEGGIO FIORENTINO S.r.l. - LEASYS S.p.A. - ATHLON CAR LEASE ITALY S.r.l. - CAR SERVER S.p.A.</t>
  </si>
  <si>
    <t>AFFIDAMENTO PROGETTAZIONE E LAVORI COMPLEMENTARI PER LA REALIZZAZIONE DEL SISTEMA DI ESAZIONE IN MODALITA' FREE-FLOW</t>
  </si>
  <si>
    <t>6050529E78</t>
  </si>
  <si>
    <t>AGSM ENERGIA - ENERGRID S.P.A.</t>
  </si>
  <si>
    <t>GALA SPA</t>
  </si>
  <si>
    <t>06832931007</t>
  </si>
  <si>
    <t>0682931007</t>
  </si>
  <si>
    <t xml:space="preserve">REALE MUTUA </t>
  </si>
  <si>
    <t>60600038AB</t>
  </si>
  <si>
    <t>00875360018</t>
  </si>
  <si>
    <t>DIREZIONE LEGALE</t>
  </si>
  <si>
    <t>AFFIDAMENTO DEI RISCHI DI COPERTURA ASSICURATIVA PER RISCHI CAR (CONTRACTOR ALL RISKS), ALOP (ADVANCED LOSS OF PROFIT)</t>
  </si>
  <si>
    <t>1)ENERGY COAL SPA CF 03647280100 RUOLO: CONCORRENTE SINGOLO 2) ITALKALI SPA CF 02425570823  RUOLO: CONCORRENTE SINGOLO 3) ISAD SALI SNC CF 01247340399 RUOLO: CONCORRENTE 4) INNOVA SRL CF 02641550211 RUOLO: CONCORRENTE SINGOLO</t>
  </si>
  <si>
    <t xml:space="preserve">IMPORTO DI AGGIUDICAZIONE </t>
  </si>
  <si>
    <t>26/09/2014</t>
  </si>
  <si>
    <t>12 MESI</t>
  </si>
  <si>
    <t>LLOYD'S - UNIPOLSAI - ITAS ASSICURAZIONI - GENERALI INA ASSITALIA</t>
  </si>
  <si>
    <t>LLOYD'S</t>
  </si>
  <si>
    <t>5864747E50</t>
  </si>
  <si>
    <t>07585850584</t>
  </si>
  <si>
    <t>10655700150</t>
  </si>
  <si>
    <t>PROCEDURA NEGOZIATA SENZA PREVIA PUBBLICAZIONE DEL BANDO</t>
  </si>
  <si>
    <t>06294710964</t>
  </si>
  <si>
    <t xml:space="preserve">30/09/2014 - 31/12/2014 </t>
  </si>
  <si>
    <t>015211486F</t>
  </si>
  <si>
    <t>00715120150</t>
  </si>
  <si>
    <t>11203280158</t>
  </si>
  <si>
    <t>411,969,21</t>
  </si>
  <si>
    <t>02976240107</t>
  </si>
  <si>
    <t>AFFIDAMENTO IN ECONOMIA - COTTIMO FIDUCIARIO</t>
  </si>
  <si>
    <t>150 GIORNI DATA AVVIO ESECUZIONE</t>
  </si>
  <si>
    <t>DAY RISTOSERVICE SPA - EDENRED ITALIA SRL - QUIGROUP SPA</t>
  </si>
  <si>
    <t>03105300101</t>
  </si>
  <si>
    <t>PROCEDURA DI COTTIMO FIDUCIARIO DI CUI ALL'ART. 125 DEL D. LGS. 163/2006 S.M.I. PER L'AFFIDAMENTO DEI SERVIZI DI COPERTURA ASSICURATIVA INFORTUNI CUMULATIVA</t>
  </si>
  <si>
    <t>TELECOM ITALIA - BT ITALIA SPA - MC_LINK - AYSTEL ITALIA S.p.A- NETECH SRL - FASTWEB SPA</t>
  </si>
  <si>
    <t>00879960524</t>
  </si>
  <si>
    <t>IT04911190488</t>
  </si>
  <si>
    <t>PEDELOMBARDA SCPA</t>
  </si>
  <si>
    <t>610806350A</t>
  </si>
  <si>
    <t>DELOITTE FINANCIAL ADVISORY</t>
  </si>
  <si>
    <t>PROCEDURA NEGOZIATA SENZA PREVIA PUBBLICAZIONE DEL BANDO (ART. 19, D.LGS. 163/2006)</t>
  </si>
  <si>
    <t>COLLOCAMENTO DEL CREDITO IVA ANNUALE RELATIVO AL PERIODO D’IMPOSTA 2013</t>
  </si>
  <si>
    <t>ATTO AGGIUTIVO AL CONTRATTO PER L'AFFIDAMENTO DEL SERVIZIO DI VERIFICA AI FINI DELLA VALIDAZIONE AI SENSI DELL'ART. 112 DEL D. LGS. 163/2006 E DELLA SEZIONE IV DELL'ALLEGATO XXI AL MEDESIMO DECRETO, DEL PROGETTO ESECUTIVO RELATIVO ALLA REALIZZAZIONE DEI LAVORI INERENTI ALLE TRATTE B1, B2, C e D E OPERE DI COMPENSAZIONE DEL COLLEGAMENTO AUTOSTRADALE DALMINE COMO-VARESE VALICO DEL GAGGIOLO E OPERE AD ESSO CONNESSE</t>
  </si>
  <si>
    <t>AFFIDAMENTO DIRETTO - COTTIMO FIDUCIARIO</t>
  </si>
  <si>
    <t>ATTO AGGIUNTIVO N. 4 (APPROVAZIONE PERIZIE DI VARIANTE) AL CONTRATTO N. 65/2008 PER L'AFFIDAMENTO DELLA PROGETTAZIONE DEFINITIVA ED ESECUTIVA E REALIZZAZIONE CON OGNI MEZZO DEL 1° LOTTO DELLA TANGENZIALE DI COMO, DEL 1° LOTTO DELLA TANGENZIALE DI VARESE E DELLA TRATTA A8-A9 ED OPERE CONNESSE</t>
  </si>
  <si>
    <t>AFFIDAMENTO DELLA FORNITURA DI ENERGIA ELETTRICA E DEI SERVIZI CONNESSI PER TUTTE LE UTENZE DELL’AUTOSTRADA PEDEMONTANA LOMBARDA: TRATTA A8-A9.</t>
  </si>
  <si>
    <t xml:space="preserve">PROCEDURA APERTA </t>
  </si>
  <si>
    <t>AFFIDAMENTO DEL SERVIZIO DI ADVISORY FINANZIARIO RELATIVO AL FINANZIAMENTO DEL COLLEGAMENTO AUTOSTRADALE DALMINE-COMO-VARESE-VALICO DEL GAGGIOLO E OPERE CONNESSE - VARIANTE</t>
  </si>
  <si>
    <t>SERVIZIO DI FIDEJUSSIONE PER IL RIMBORSO DEL CREDITO IVA I° TRIMESTRE 2014</t>
  </si>
  <si>
    <t>SERVIZIO DI FIDEIUSSIONE PER RIMBORSO CREDITO IVA ANNO 2013</t>
  </si>
  <si>
    <t>PROCEDURA RISTRETTA</t>
  </si>
  <si>
    <t>ATI STRABAG AG</t>
  </si>
  <si>
    <t xml:space="preserve">ESECUZIONE DEI LAVORI DI REALIZZAZIONE DEL COLLEGAMENTO AUTOSTRADALE PEDEMONTANO LOMBARDO </t>
  </si>
  <si>
    <t>94007850210</t>
  </si>
  <si>
    <t>00685710212</t>
  </si>
  <si>
    <t>05015579EB</t>
  </si>
  <si>
    <t>ATTO AGGIUNTIVO N. 3 AL CONTRATTO N. 65/2008 PER L'AFFIDAMENTO DELLA PROGETTAZIONE DEFINITIVA ED ESECUTIVA E REALIZZAZIONE CON OGNI MESSO DEL 1° LOTTO DELLA TANGENZIALE DI COMO, DEL 1° LOTTO DELLA TANGENZIALE DI VARESE E DELLA TRATTA A8-A9 ED OPERE CONNESSE</t>
  </si>
  <si>
    <t>ADDENDUM ATTO AGGIUNTIVO N. 3 AL CONTRATTO N. 65/2008 PER L'AFFIDAMENTO DELLA PROGETTAZIONE DEFINITIVA ED ESECUTIVA E REALIZZAZIONE CON OGNI MESSO DEL 1° LOTTO DELLA TANGENZIALE DI COMO, DEL 1° LOTTO DELLA TANGENZIALE DI VARESE E DELLA TRATTA A8-A9 ED OPERE CONNESSE</t>
  </si>
  <si>
    <t>30/09/2014</t>
  </si>
  <si>
    <t xml:space="preserve">1) TECNIMONT SPA (CAPOGRUPPO), SAIPEM SPA, SOCIETA' ITALIANA PER CONDOTTE D'ACQUA SPA, RIZZANI DE ECCHER SPA - 2) STRABAG AG (CAPOGRUPPO), GRANDI LAVORI FINCOSIT SPA, IMPRESA COSTRUZIONI MALTAURO SPA, ADANTI SPA - 3) IMPREGILO SPA (CAPOGRUPPO), CONSORZIO COOPERATIVE COSTRUZIONI, ASTALDI SPA, IMPRESA PIZZAROTTI SPA, ITINERA SPA - 4) CONSORZIO STABILE SIS, SACYR SA, INC SRL, SIPAL SPA - 5) SALINI COSTRUTTORI SPA (CAPOGRUPPO), VIANINI LAVORI SPA, GHELLA SPA, ALPINE BAU GMBH, TODINI COSTRUZIONI GENERALI SPA.    </t>
  </si>
  <si>
    <t>860 GG + 130 GG PER SMOBILIZZO CANTIERE</t>
  </si>
  <si>
    <t>6111734A70</t>
  </si>
  <si>
    <t>61117718F9</t>
  </si>
  <si>
    <t xml:space="preserve">                     117.670,44 </t>
  </si>
  <si>
    <t xml:space="preserve">                     127.128,99 </t>
  </si>
  <si>
    <t>AFFIDAMENTO DEI SERVIZI DI COPERTURA ASSICURATIVA PER RISCHI CAR CONTRACTOR ALL RISKS ALOP ADVANCED LOSS OF PROFIT E POLIZZA DECENNALE POSTUMA AFFERENTI AI LAVORI DI REALIZZAZIONE DELLA TRATTA A8-A9 (VARIANTE 3)</t>
  </si>
  <si>
    <t>AFFIDAMENTO DEI SERVIZI DI COPERTURA ASSICURATIVA PER RISCHI CAR CONTRACTOR ALL RISKS ALOP ADVANCED LOSS OF PROFIT E POLIZZA DECENNALE POSTUMA AFFERENTI AI LAVORI DI REALIZZAZIONE DELLA TRATTA A8-A9 (VARIANTE 4)</t>
  </si>
  <si>
    <t>5247842038</t>
  </si>
  <si>
    <t>5332981324</t>
  </si>
  <si>
    <t>L1 79,667,00  
L2: 2.961,75</t>
  </si>
  <si>
    <t>CONCLUSO</t>
  </si>
  <si>
    <t>CONCLUSO L. 1
IN ESSERE L. 2</t>
  </si>
  <si>
    <t>0058244078</t>
  </si>
  <si>
    <t>PBMONLINE</t>
  </si>
  <si>
    <t>OK</t>
  </si>
  <si>
    <t xml:space="preserve">CONCLUSO   </t>
  </si>
  <si>
    <t xml:space="preserve">QUESTO CIG CORRISPONDE ALL'ATTO DI SOTTOMISSIONE DEL 11/05/2015. PER CUI E' STATA FATTA UNA NOTA CIRCA L'IMPORTO CHE RISULTA ESSERE IN POSITIVO IN PBMOL ANZICHE' IN NEGATIVO. IL CIG DELL'ATTO AGGIUNTIVO N. 4 E' IL SEGUENTE 605049419A CHE NON RISULTA CARICATO INpbmol </t>
  </si>
  <si>
    <t>ok</t>
  </si>
  <si>
    <t xml:space="preserve">importo finale contratto pedemolombarda </t>
  </si>
  <si>
    <t>58432144BB</t>
  </si>
  <si>
    <t xml:space="preserve">CONCLUSO </t>
  </si>
  <si>
    <t>SERVIZI</t>
  </si>
  <si>
    <t>OK - MANCA ELENCO PARTECIPANTI</t>
  </si>
  <si>
    <t xml:space="preserve">OK- MANCA ELENCO PARTECIPANTI </t>
  </si>
  <si>
    <t>FORNITURE</t>
  </si>
  <si>
    <t>LAVORI</t>
  </si>
  <si>
    <t xml:space="preserve">SERVIZI PER L'INGEGNERIA </t>
  </si>
  <si>
    <t xml:space="preserve">LAVORI </t>
  </si>
  <si>
    <t>OK ECCEDENTE NEL LIQUIDATO PARI A 146.110</t>
  </si>
  <si>
    <t xml:space="preserve">OK ECCEDENTE NEL LIQUIDATO   </t>
  </si>
  <si>
    <t xml:space="preserve">SEZIONE PBMOL </t>
  </si>
  <si>
    <t xml:space="preserve">L1: 79.548,00
L2: 2872,40 </t>
  </si>
  <si>
    <t>L'IMPORTO IN PBMOL RISULTA ESSERE DI EURO 62.930 IMPORTO CONTRATTO PRINCIPALE + ESTENSIONE ORDINE N. 58/2014</t>
  </si>
  <si>
    <t>OK CARICATO IL 27/01/2017</t>
  </si>
  <si>
    <t>NON CARICATO - L'OBBLOGO DI TRASMISSIONE AD ANAC DECORRE DAL 2014</t>
  </si>
  <si>
    <t xml:space="preserve">vedi mail CRISAFULLI del 30/01/2017 - dove l'importo di aggiudicazione corretto comprensivo di oneri di sicurezza è di 10.824.671,07. con l'aggiunta della perizia di variante n. 1 l'importo complessivo consegnato è pari euro 11.903.462,01 </t>
  </si>
  <si>
    <t xml:space="preserve">caricato in PBMOL </t>
  </si>
  <si>
    <t>SUL CONTRATTO VIENE RIPORTATO QUESTO CIG: 605049419A MAI COMUNICATO AD ANAC</t>
  </si>
  <si>
    <t>SGOE</t>
  </si>
  <si>
    <t xml:space="preserve">LA DIREZIONE AMMINISTRATIVA IN DATA 24/03/2017 HA INDICATO COME DIREZIONE PROPONENTE LA DIREZIONE LEGALE </t>
  </si>
  <si>
    <t xml:space="preserve">SACE BT - ACE EUROPEAN GROUP - EULER HERMES - COFACE - ZURUCH INSURANCE - ATRADIUS CREDIT INSURANCE - AXA ASSICURAZIONI - GROUPAMA ASSICURAZIONI - GENERALI ASSITALIA - UNIPOLSAI - CATTOLICA ASSICURAZIONI - REALE MUTUA ASSICURAZIONI </t>
  </si>
  <si>
    <t>ZURUCH - SACE BT - FONDIARIA- ASSITALIA - ATRADIUS - REALE MUTUA - ALLIANZ - COFACE - UNIPOLSAI - GENERALI - MILANO ASSICURAZIONI</t>
  </si>
  <si>
    <t>CHIUSO</t>
  </si>
  <si>
    <t>SOMME LIQUIDATE - 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</si>
</sst>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43" fontId="3" fillId="2" borderId="1" xfId="1" quotePrefix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8" fillId="2" borderId="1" xfId="1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3" fontId="8" fillId="0" borderId="1" xfId="1" quotePrefix="1" applyFont="1" applyFill="1" applyBorder="1" applyAlignment="1">
      <alignment horizontal="center" vertical="center" wrapText="1"/>
    </xf>
    <xf numFmtId="11" fontId="8" fillId="2" borderId="1" xfId="1" quotePrefix="1" applyNumberFormat="1" applyFont="1" applyFill="1" applyBorder="1" applyAlignment="1">
      <alignment horizontal="center" vertical="center" wrapText="1"/>
    </xf>
    <xf numFmtId="49" fontId="8" fillId="2" borderId="1" xfId="0" quotePrefix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1" fontId="8" fillId="0" borderId="1" xfId="1" quotePrefix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 wrapText="1"/>
    </xf>
    <xf numFmtId="0" fontId="11" fillId="4" borderId="1" xfId="1" applyNumberFormat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2 2" xfId="4"/>
    <cellStyle name="Migliaia 3" xf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55"/>
  <sheetViews>
    <sheetView tabSelected="1" view="pageLayout" topLeftCell="E13" zoomScale="50" zoomScaleNormal="75" zoomScalePageLayoutView="50" workbookViewId="0">
      <selection activeCell="H21" sqref="H21"/>
    </sheetView>
  </sheetViews>
  <sheetFormatPr defaultColWidth="9.140625" defaultRowHeight="15.75" x14ac:dyDescent="0.25"/>
  <cols>
    <col min="1" max="2" width="15" style="13" customWidth="1"/>
    <col min="3" max="3" width="20.5703125" style="13" customWidth="1"/>
    <col min="4" max="4" width="27.7109375" style="13" customWidth="1"/>
    <col min="5" max="5" width="22.5703125" style="3" customWidth="1"/>
    <col min="6" max="6" width="40.140625" style="4" customWidth="1"/>
    <col min="7" max="7" width="29.42578125" style="6" customWidth="1"/>
    <col min="8" max="8" width="32.5703125" style="18" customWidth="1"/>
    <col min="9" max="9" width="23" style="3" hidden="1" customWidth="1"/>
    <col min="10" max="10" width="19.28515625" style="3" hidden="1" customWidth="1"/>
    <col min="11" max="11" width="61.5703125" style="4" customWidth="1"/>
    <col min="12" max="12" width="27.5703125" style="3" customWidth="1"/>
    <col min="13" max="13" width="20.140625" style="6" bestFit="1" customWidth="1"/>
    <col min="14" max="14" width="20.140625" style="3" hidden="1" customWidth="1"/>
    <col min="15" max="15" width="24.5703125" style="3" customWidth="1"/>
    <col min="16" max="16" width="28.5703125" style="57" customWidth="1"/>
    <col min="17" max="17" width="79.7109375" style="60" hidden="1" customWidth="1"/>
    <col min="18" max="18" width="28.140625" style="60" hidden="1" customWidth="1"/>
    <col min="19" max="19" width="23.5703125" style="3" hidden="1" customWidth="1"/>
    <col min="20" max="20" width="12.140625" style="3" customWidth="1"/>
    <col min="21" max="21" width="13.28515625" style="3" customWidth="1"/>
    <col min="22" max="16384" width="9.140625" style="3"/>
  </cols>
  <sheetData>
    <row r="1" spans="1:18" s="1" customFormat="1" ht="84.95" customHeight="1" x14ac:dyDescent="0.25">
      <c r="A1" s="68" t="s">
        <v>27</v>
      </c>
      <c r="B1" s="68" t="s">
        <v>0</v>
      </c>
      <c r="C1" s="68" t="s">
        <v>28</v>
      </c>
      <c r="D1" s="68" t="s">
        <v>29</v>
      </c>
      <c r="E1" s="68" t="s">
        <v>4</v>
      </c>
      <c r="F1" s="69" t="s">
        <v>5</v>
      </c>
      <c r="G1" s="70" t="s">
        <v>30</v>
      </c>
      <c r="H1" s="70" t="s">
        <v>6</v>
      </c>
      <c r="I1" s="71" t="s">
        <v>32</v>
      </c>
      <c r="J1" s="71" t="s">
        <v>33</v>
      </c>
      <c r="K1" s="72" t="s">
        <v>2</v>
      </c>
      <c r="L1" s="71" t="s">
        <v>74</v>
      </c>
      <c r="M1" s="71" t="s">
        <v>31</v>
      </c>
      <c r="N1" s="71" t="s">
        <v>164</v>
      </c>
      <c r="O1" s="73" t="s">
        <v>1</v>
      </c>
      <c r="P1" s="71" t="s">
        <v>3</v>
      </c>
      <c r="Q1" s="7" t="s">
        <v>134</v>
      </c>
      <c r="R1" s="8" t="s">
        <v>151</v>
      </c>
    </row>
    <row r="2" spans="1:18" s="28" customFormat="1" ht="298.5" customHeight="1" x14ac:dyDescent="0.25">
      <c r="A2" s="21">
        <v>12</v>
      </c>
      <c r="B2" s="21">
        <v>2012</v>
      </c>
      <c r="C2" s="22">
        <v>40956</v>
      </c>
      <c r="D2" s="15" t="s">
        <v>121</v>
      </c>
      <c r="E2" s="23" t="s">
        <v>111</v>
      </c>
      <c r="F2" s="24" t="s">
        <v>120</v>
      </c>
      <c r="G2" s="16" t="s">
        <v>34</v>
      </c>
      <c r="H2" s="2" t="s">
        <v>112</v>
      </c>
      <c r="I2" s="23" t="s">
        <v>114</v>
      </c>
      <c r="J2" s="23" t="s">
        <v>115</v>
      </c>
      <c r="K2" s="25" t="s">
        <v>113</v>
      </c>
      <c r="L2" s="26">
        <v>1713547749.3499999</v>
      </c>
      <c r="M2" s="65">
        <v>184003736.63</v>
      </c>
      <c r="N2" s="65">
        <v>184003736.63</v>
      </c>
      <c r="O2" s="23" t="s">
        <v>116</v>
      </c>
      <c r="P2" s="27" t="s">
        <v>35</v>
      </c>
      <c r="Q2" s="19" t="s">
        <v>155</v>
      </c>
      <c r="R2" s="19"/>
    </row>
    <row r="3" spans="1:18" s="11" customFormat="1" ht="69" hidden="1" customHeight="1" x14ac:dyDescent="0.25">
      <c r="A3" s="23">
        <v>7</v>
      </c>
      <c r="B3" s="29">
        <v>2014</v>
      </c>
      <c r="C3" s="22">
        <v>41666</v>
      </c>
      <c r="D3" s="15" t="s">
        <v>13</v>
      </c>
      <c r="E3" s="23" t="s">
        <v>48</v>
      </c>
      <c r="F3" s="30" t="s">
        <v>9</v>
      </c>
      <c r="G3" s="31" t="s">
        <v>131</v>
      </c>
      <c r="H3" s="2" t="s">
        <v>10</v>
      </c>
      <c r="I3" s="23">
        <v>2342440399</v>
      </c>
      <c r="J3" s="23">
        <v>2342440399</v>
      </c>
      <c r="K3" s="25" t="s">
        <v>11</v>
      </c>
      <c r="L3" s="26">
        <f>27425*3</f>
        <v>82275</v>
      </c>
      <c r="M3" s="32">
        <v>121483.75</v>
      </c>
      <c r="N3" s="32">
        <v>121483.75</v>
      </c>
      <c r="O3" s="23" t="s">
        <v>7</v>
      </c>
      <c r="P3" s="15" t="s">
        <v>12</v>
      </c>
      <c r="Q3" s="33" t="s">
        <v>135</v>
      </c>
      <c r="R3" s="33" t="s">
        <v>142</v>
      </c>
    </row>
    <row r="4" spans="1:18" s="12" customFormat="1" ht="105" hidden="1" customHeight="1" x14ac:dyDescent="0.25">
      <c r="A4" s="23">
        <v>28</v>
      </c>
      <c r="B4" s="23">
        <v>2014</v>
      </c>
      <c r="C4" s="22">
        <v>41704</v>
      </c>
      <c r="D4" s="15" t="s">
        <v>119</v>
      </c>
      <c r="E4" s="15" t="s">
        <v>82</v>
      </c>
      <c r="F4" s="24" t="s">
        <v>8</v>
      </c>
      <c r="G4" s="31" t="s">
        <v>136</v>
      </c>
      <c r="H4" s="2" t="s">
        <v>98</v>
      </c>
      <c r="I4" s="15" t="s">
        <v>83</v>
      </c>
      <c r="J4" s="15" t="s">
        <v>83</v>
      </c>
      <c r="K4" s="25" t="s">
        <v>117</v>
      </c>
      <c r="L4" s="26">
        <v>42150013.310000002</v>
      </c>
      <c r="M4" s="34">
        <v>42150013.310000002</v>
      </c>
      <c r="N4" s="34">
        <v>42150013.310000002</v>
      </c>
      <c r="O4" s="35" t="s">
        <v>133</v>
      </c>
      <c r="P4" s="27" t="s">
        <v>35</v>
      </c>
      <c r="Q4" s="19" t="s">
        <v>137</v>
      </c>
      <c r="R4" s="19" t="s">
        <v>146</v>
      </c>
    </row>
    <row r="5" spans="1:18" s="12" customFormat="1" ht="126.75" hidden="1" customHeight="1" x14ac:dyDescent="0.25">
      <c r="A5" s="23">
        <v>29</v>
      </c>
      <c r="B5" s="23">
        <v>2014</v>
      </c>
      <c r="C5" s="22">
        <v>41704</v>
      </c>
      <c r="D5" s="15" t="s">
        <v>119</v>
      </c>
      <c r="E5" s="15" t="s">
        <v>82</v>
      </c>
      <c r="F5" s="24" t="s">
        <v>8</v>
      </c>
      <c r="G5" s="31" t="s">
        <v>131</v>
      </c>
      <c r="H5" s="2" t="s">
        <v>98</v>
      </c>
      <c r="I5" s="15" t="s">
        <v>83</v>
      </c>
      <c r="J5" s="15" t="s">
        <v>83</v>
      </c>
      <c r="K5" s="25" t="s">
        <v>118</v>
      </c>
      <c r="L5" s="26" t="s">
        <v>8</v>
      </c>
      <c r="M5" s="32" t="s">
        <v>8</v>
      </c>
      <c r="N5" s="32" t="s">
        <v>8</v>
      </c>
      <c r="O5" s="35" t="s">
        <v>133</v>
      </c>
      <c r="P5" s="27" t="s">
        <v>35</v>
      </c>
      <c r="Q5" s="19" t="s">
        <v>137</v>
      </c>
      <c r="R5" s="19" t="s">
        <v>146</v>
      </c>
    </row>
    <row r="6" spans="1:18" ht="126" x14ac:dyDescent="0.25">
      <c r="A6" s="36">
        <v>33</v>
      </c>
      <c r="B6" s="23">
        <v>2014</v>
      </c>
      <c r="C6" s="37">
        <v>41709</v>
      </c>
      <c r="D6" s="15" t="s">
        <v>16</v>
      </c>
      <c r="E6" s="23" t="s">
        <v>90</v>
      </c>
      <c r="F6" s="30" t="s">
        <v>73</v>
      </c>
      <c r="G6" s="38" t="s">
        <v>132</v>
      </c>
      <c r="H6" s="2" t="s">
        <v>15</v>
      </c>
      <c r="I6" s="15">
        <v>2641550211</v>
      </c>
      <c r="J6" s="15">
        <v>2641550211</v>
      </c>
      <c r="K6" s="25" t="s">
        <v>14</v>
      </c>
      <c r="L6" s="26" t="s">
        <v>130</v>
      </c>
      <c r="M6" s="32" t="s">
        <v>152</v>
      </c>
      <c r="N6" s="32" t="s">
        <v>152</v>
      </c>
      <c r="O6" s="39" t="s">
        <v>17</v>
      </c>
      <c r="P6" s="15" t="s">
        <v>159</v>
      </c>
      <c r="Q6" s="40" t="s">
        <v>135</v>
      </c>
      <c r="R6" s="40" t="s">
        <v>145</v>
      </c>
    </row>
    <row r="7" spans="1:18" ht="90.75" hidden="1" customHeight="1" x14ac:dyDescent="0.25">
      <c r="A7" s="36">
        <v>63</v>
      </c>
      <c r="B7" s="23">
        <v>2014</v>
      </c>
      <c r="C7" s="37">
        <v>41730</v>
      </c>
      <c r="D7" s="23" t="s">
        <v>84</v>
      </c>
      <c r="E7" s="23" t="s">
        <v>18</v>
      </c>
      <c r="F7" s="30" t="s">
        <v>8</v>
      </c>
      <c r="G7" s="41" t="s">
        <v>131</v>
      </c>
      <c r="H7" s="2" t="s">
        <v>19</v>
      </c>
      <c r="I7" s="15">
        <v>409920584</v>
      </c>
      <c r="J7" s="15">
        <v>885351007</v>
      </c>
      <c r="K7" s="25" t="s">
        <v>72</v>
      </c>
      <c r="L7" s="26">
        <v>829783.62</v>
      </c>
      <c r="M7" s="42">
        <v>829783.62</v>
      </c>
      <c r="N7" s="42">
        <v>829783.62</v>
      </c>
      <c r="O7" s="35" t="s">
        <v>99</v>
      </c>
      <c r="P7" s="15" t="s">
        <v>20</v>
      </c>
      <c r="Q7" s="40" t="s">
        <v>138</v>
      </c>
      <c r="R7" s="40" t="s">
        <v>142</v>
      </c>
    </row>
    <row r="8" spans="1:18" s="13" customFormat="1" ht="87" hidden="1" customHeight="1" x14ac:dyDescent="0.25">
      <c r="A8" s="36">
        <v>63</v>
      </c>
      <c r="B8" s="23">
        <v>2014</v>
      </c>
      <c r="C8" s="37">
        <v>41912</v>
      </c>
      <c r="D8" s="22">
        <v>42004</v>
      </c>
      <c r="E8" s="23" t="s">
        <v>18</v>
      </c>
      <c r="F8" s="30"/>
      <c r="G8" s="41" t="s">
        <v>131</v>
      </c>
      <c r="H8" s="2" t="s">
        <v>19</v>
      </c>
      <c r="I8" s="15">
        <v>409920584</v>
      </c>
      <c r="J8" s="15">
        <v>885351007</v>
      </c>
      <c r="K8" s="25" t="s">
        <v>126</v>
      </c>
      <c r="L8" s="26" t="s">
        <v>124</v>
      </c>
      <c r="M8" s="43" t="s">
        <v>124</v>
      </c>
      <c r="N8" s="43" t="s">
        <v>124</v>
      </c>
      <c r="O8" s="35" t="s">
        <v>122</v>
      </c>
      <c r="P8" s="15" t="s">
        <v>20</v>
      </c>
      <c r="Q8" s="44" t="s">
        <v>138</v>
      </c>
      <c r="R8" s="44" t="s">
        <v>142</v>
      </c>
    </row>
    <row r="9" spans="1:18" s="13" customFormat="1" ht="84.75" hidden="1" customHeight="1" x14ac:dyDescent="0.25">
      <c r="A9" s="36">
        <v>63</v>
      </c>
      <c r="B9" s="23">
        <v>2014</v>
      </c>
      <c r="C9" s="37">
        <v>42004</v>
      </c>
      <c r="D9" s="22">
        <v>42094</v>
      </c>
      <c r="E9" s="23" t="s">
        <v>18</v>
      </c>
      <c r="F9" s="30"/>
      <c r="G9" s="41" t="s">
        <v>131</v>
      </c>
      <c r="H9" s="2" t="s">
        <v>19</v>
      </c>
      <c r="I9" s="15">
        <v>409920584</v>
      </c>
      <c r="J9" s="15">
        <v>885351007</v>
      </c>
      <c r="K9" s="25" t="s">
        <v>127</v>
      </c>
      <c r="L9" s="26" t="s">
        <v>125</v>
      </c>
      <c r="M9" s="43" t="s">
        <v>125</v>
      </c>
      <c r="N9" s="43" t="s">
        <v>125</v>
      </c>
      <c r="O9" s="35" t="s">
        <v>123</v>
      </c>
      <c r="P9" s="15" t="s">
        <v>20</v>
      </c>
      <c r="Q9" s="44" t="s">
        <v>138</v>
      </c>
      <c r="R9" s="44" t="s">
        <v>142</v>
      </c>
    </row>
    <row r="10" spans="1:18" ht="69" hidden="1" customHeight="1" x14ac:dyDescent="0.25">
      <c r="A10" s="36">
        <v>80</v>
      </c>
      <c r="B10" s="23">
        <v>2014</v>
      </c>
      <c r="C10" s="15" t="s">
        <v>25</v>
      </c>
      <c r="D10" s="36" t="s">
        <v>60</v>
      </c>
      <c r="E10" s="23" t="s">
        <v>107</v>
      </c>
      <c r="F10" s="24" t="s">
        <v>8</v>
      </c>
      <c r="G10" s="16" t="s">
        <v>131</v>
      </c>
      <c r="H10" s="2" t="s">
        <v>100</v>
      </c>
      <c r="I10" s="14"/>
      <c r="J10" s="45">
        <v>4302320967</v>
      </c>
      <c r="K10" s="25" t="s">
        <v>108</v>
      </c>
      <c r="L10" s="26">
        <v>55000</v>
      </c>
      <c r="M10" s="42">
        <v>55000</v>
      </c>
      <c r="N10" s="42">
        <v>55000</v>
      </c>
      <c r="O10" s="35" t="s">
        <v>85</v>
      </c>
      <c r="P10" s="15" t="s">
        <v>24</v>
      </c>
      <c r="Q10" s="46" t="s">
        <v>154</v>
      </c>
      <c r="R10" s="46"/>
    </row>
    <row r="11" spans="1:18" ht="69" hidden="1" customHeight="1" x14ac:dyDescent="0.25">
      <c r="A11" s="36">
        <v>97</v>
      </c>
      <c r="B11" s="23">
        <v>2014</v>
      </c>
      <c r="C11" s="15" t="s">
        <v>26</v>
      </c>
      <c r="D11" s="36" t="s">
        <v>60</v>
      </c>
      <c r="E11" s="23" t="s">
        <v>90</v>
      </c>
      <c r="F11" s="24" t="s">
        <v>95</v>
      </c>
      <c r="G11" s="41" t="s">
        <v>131</v>
      </c>
      <c r="H11" s="2" t="s">
        <v>22</v>
      </c>
      <c r="I11" s="45">
        <v>488410010</v>
      </c>
      <c r="J11" s="45">
        <v>488410010</v>
      </c>
      <c r="K11" s="25" t="s">
        <v>21</v>
      </c>
      <c r="L11" s="26">
        <v>58550</v>
      </c>
      <c r="M11" s="42">
        <v>59396.41</v>
      </c>
      <c r="N11" s="42">
        <v>59396.41</v>
      </c>
      <c r="O11" s="39" t="s">
        <v>23</v>
      </c>
      <c r="P11" s="15" t="s">
        <v>24</v>
      </c>
      <c r="Q11" s="19" t="s">
        <v>153</v>
      </c>
      <c r="R11" s="47" t="s">
        <v>142</v>
      </c>
    </row>
    <row r="12" spans="1:18" ht="102" hidden="1" customHeight="1" x14ac:dyDescent="0.25">
      <c r="A12" s="23">
        <v>108</v>
      </c>
      <c r="B12" s="23">
        <v>2014</v>
      </c>
      <c r="C12" s="15" t="s">
        <v>75</v>
      </c>
      <c r="D12" s="36"/>
      <c r="E12" s="15" t="s">
        <v>101</v>
      </c>
      <c r="F12" s="24"/>
      <c r="G12" s="41" t="s">
        <v>131</v>
      </c>
      <c r="H12" s="2" t="s">
        <v>36</v>
      </c>
      <c r="I12" s="45" t="s">
        <v>86</v>
      </c>
      <c r="J12" s="23"/>
      <c r="K12" s="25" t="s">
        <v>102</v>
      </c>
      <c r="L12" s="26">
        <v>7388250</v>
      </c>
      <c r="M12" s="32">
        <v>7388250</v>
      </c>
      <c r="N12" s="32">
        <v>7388250</v>
      </c>
      <c r="O12" s="39" t="s">
        <v>39</v>
      </c>
      <c r="P12" s="15" t="s">
        <v>12</v>
      </c>
      <c r="Q12" s="40" t="s">
        <v>135</v>
      </c>
      <c r="R12" s="40" t="s">
        <v>142</v>
      </c>
    </row>
    <row r="13" spans="1:18" ht="120" x14ac:dyDescent="0.25">
      <c r="A13" s="23">
        <v>128</v>
      </c>
      <c r="B13" s="23">
        <v>2014</v>
      </c>
      <c r="C13" s="22">
        <v>41851</v>
      </c>
      <c r="D13" s="48">
        <v>42216</v>
      </c>
      <c r="E13" s="15" t="s">
        <v>82</v>
      </c>
      <c r="F13" s="24"/>
      <c r="G13" s="16" t="s">
        <v>34</v>
      </c>
      <c r="H13" s="2" t="s">
        <v>37</v>
      </c>
      <c r="I13" s="45" t="s">
        <v>87</v>
      </c>
      <c r="J13" s="45" t="s">
        <v>87</v>
      </c>
      <c r="K13" s="49" t="s">
        <v>103</v>
      </c>
      <c r="L13" s="26">
        <v>214358.2</v>
      </c>
      <c r="M13" s="43">
        <v>144358.20000000001</v>
      </c>
      <c r="N13" s="43">
        <v>144358.20000000001</v>
      </c>
      <c r="O13" s="39" t="s">
        <v>38</v>
      </c>
      <c r="P13" s="15" t="s">
        <v>35</v>
      </c>
      <c r="Q13" s="40" t="s">
        <v>135</v>
      </c>
      <c r="R13" s="40" t="s">
        <v>147</v>
      </c>
    </row>
    <row r="14" spans="1:18" ht="162.75" customHeight="1" x14ac:dyDescent="0.25">
      <c r="A14" s="23">
        <v>133</v>
      </c>
      <c r="B14" s="23">
        <v>2014</v>
      </c>
      <c r="C14" s="22">
        <v>41822</v>
      </c>
      <c r="D14" s="22">
        <v>42919</v>
      </c>
      <c r="E14" s="15" t="s">
        <v>82</v>
      </c>
      <c r="F14" s="24" t="s">
        <v>162</v>
      </c>
      <c r="G14" s="16" t="s">
        <v>131</v>
      </c>
      <c r="H14" s="2" t="s">
        <v>40</v>
      </c>
      <c r="I14" s="45">
        <v>12480730154</v>
      </c>
      <c r="J14" s="45">
        <v>12480730154</v>
      </c>
      <c r="K14" s="25" t="s">
        <v>109</v>
      </c>
      <c r="L14" s="26">
        <v>411969.21</v>
      </c>
      <c r="M14" s="32" t="s">
        <v>88</v>
      </c>
      <c r="N14" s="32" t="s">
        <v>88</v>
      </c>
      <c r="O14" s="39" t="s">
        <v>140</v>
      </c>
      <c r="P14" s="15" t="s">
        <v>71</v>
      </c>
      <c r="Q14" s="50" t="s">
        <v>143</v>
      </c>
      <c r="R14" s="46" t="s">
        <v>142</v>
      </c>
    </row>
    <row r="15" spans="1:18" ht="69" customHeight="1" x14ac:dyDescent="0.25">
      <c r="A15" s="23">
        <v>138</v>
      </c>
      <c r="B15" s="23">
        <v>2014</v>
      </c>
      <c r="C15" s="22">
        <v>41883</v>
      </c>
      <c r="D15" s="22" t="s">
        <v>58</v>
      </c>
      <c r="E15" s="23" t="s">
        <v>48</v>
      </c>
      <c r="F15" s="24" t="s">
        <v>53</v>
      </c>
      <c r="G15" s="16" t="s">
        <v>34</v>
      </c>
      <c r="H15" s="2" t="s">
        <v>41</v>
      </c>
      <c r="I15" s="45" t="s">
        <v>89</v>
      </c>
      <c r="J15" s="45" t="s">
        <v>89</v>
      </c>
      <c r="K15" s="25" t="s">
        <v>42</v>
      </c>
      <c r="L15" s="26">
        <v>1731664</v>
      </c>
      <c r="M15" s="32">
        <v>0</v>
      </c>
      <c r="N15" s="32">
        <v>0</v>
      </c>
      <c r="O15" s="39" t="s">
        <v>43</v>
      </c>
      <c r="P15" s="15" t="s">
        <v>35</v>
      </c>
      <c r="Q15" s="40" t="s">
        <v>135</v>
      </c>
      <c r="R15" s="40" t="s">
        <v>148</v>
      </c>
    </row>
    <row r="16" spans="1:18" ht="69" customHeight="1" x14ac:dyDescent="0.25">
      <c r="A16" s="23">
        <v>147</v>
      </c>
      <c r="B16" s="23">
        <v>2014</v>
      </c>
      <c r="C16" s="22">
        <v>41886</v>
      </c>
      <c r="D16" s="22">
        <v>42735</v>
      </c>
      <c r="E16" s="23" t="s">
        <v>90</v>
      </c>
      <c r="F16" s="24" t="s">
        <v>59</v>
      </c>
      <c r="G16" s="16" t="s">
        <v>131</v>
      </c>
      <c r="H16" s="2" t="s">
        <v>50</v>
      </c>
      <c r="I16" s="45">
        <v>3902220486</v>
      </c>
      <c r="J16" s="45">
        <v>3902220486</v>
      </c>
      <c r="K16" s="25" t="s">
        <v>51</v>
      </c>
      <c r="L16" s="26">
        <v>44900</v>
      </c>
      <c r="M16" s="32">
        <f>33675+10710</f>
        <v>44385</v>
      </c>
      <c r="N16" s="32">
        <f>33675+10710</f>
        <v>44385</v>
      </c>
      <c r="O16" s="39" t="s">
        <v>52</v>
      </c>
      <c r="P16" s="15" t="s">
        <v>71</v>
      </c>
      <c r="Q16" s="46" t="s">
        <v>135</v>
      </c>
      <c r="R16" s="40" t="s">
        <v>142</v>
      </c>
    </row>
    <row r="17" spans="1:19" ht="90.75" hidden="1" customHeight="1" x14ac:dyDescent="0.25">
      <c r="A17" s="23">
        <v>148</v>
      </c>
      <c r="B17" s="23">
        <v>2014</v>
      </c>
      <c r="C17" s="22">
        <v>41887</v>
      </c>
      <c r="D17" s="22" t="s">
        <v>91</v>
      </c>
      <c r="E17" s="15" t="s">
        <v>82</v>
      </c>
      <c r="F17" s="24"/>
      <c r="G17" s="31" t="s">
        <v>131</v>
      </c>
      <c r="H17" s="2" t="s">
        <v>44</v>
      </c>
      <c r="I17" s="23">
        <v>10111831003</v>
      </c>
      <c r="J17" s="23">
        <v>10111831003</v>
      </c>
      <c r="K17" s="49" t="s">
        <v>49</v>
      </c>
      <c r="L17" s="26">
        <v>142240</v>
      </c>
      <c r="M17" s="32">
        <v>146110.17000000001</v>
      </c>
      <c r="N17" s="32">
        <v>146110.17000000001</v>
      </c>
      <c r="O17" s="39" t="s">
        <v>45</v>
      </c>
      <c r="P17" s="15" t="s">
        <v>35</v>
      </c>
      <c r="Q17" s="46" t="s">
        <v>149</v>
      </c>
      <c r="R17" s="46" t="s">
        <v>145</v>
      </c>
    </row>
    <row r="18" spans="1:19" ht="69" hidden="1" customHeight="1" x14ac:dyDescent="0.25">
      <c r="A18" s="23">
        <v>160</v>
      </c>
      <c r="B18" s="23">
        <v>2014</v>
      </c>
      <c r="C18" s="22">
        <v>41912</v>
      </c>
      <c r="D18" s="22" t="s">
        <v>56</v>
      </c>
      <c r="E18" s="23" t="s">
        <v>48</v>
      </c>
      <c r="F18" s="24" t="s">
        <v>92</v>
      </c>
      <c r="G18" s="16" t="s">
        <v>131</v>
      </c>
      <c r="H18" s="2" t="s">
        <v>54</v>
      </c>
      <c r="I18" s="45" t="s">
        <v>93</v>
      </c>
      <c r="J18" s="45" t="s">
        <v>93</v>
      </c>
      <c r="K18" s="25" t="s">
        <v>55</v>
      </c>
      <c r="L18" s="26">
        <v>348788.5</v>
      </c>
      <c r="M18" s="32">
        <v>358907.38</v>
      </c>
      <c r="N18" s="32">
        <v>358907.38</v>
      </c>
      <c r="O18" s="39" t="s">
        <v>57</v>
      </c>
      <c r="P18" s="15" t="s">
        <v>12</v>
      </c>
      <c r="Q18" s="46" t="s">
        <v>150</v>
      </c>
      <c r="R18" s="46" t="s">
        <v>142</v>
      </c>
    </row>
    <row r="19" spans="1:19" ht="90" x14ac:dyDescent="0.25">
      <c r="A19" s="23">
        <v>171</v>
      </c>
      <c r="B19" s="23">
        <v>2014</v>
      </c>
      <c r="C19" s="22">
        <v>41932</v>
      </c>
      <c r="D19" s="22">
        <f>+C19+1095</f>
        <v>43027</v>
      </c>
      <c r="E19" s="23" t="s">
        <v>104</v>
      </c>
      <c r="F19" s="24" t="s">
        <v>61</v>
      </c>
      <c r="G19" s="16" t="s">
        <v>34</v>
      </c>
      <c r="H19" s="2" t="s">
        <v>46</v>
      </c>
      <c r="I19" s="45" t="s">
        <v>96</v>
      </c>
      <c r="J19" s="23" t="s">
        <v>97</v>
      </c>
      <c r="K19" s="25" t="s">
        <v>47</v>
      </c>
      <c r="L19" s="26">
        <v>93420</v>
      </c>
      <c r="M19" s="32">
        <f>74961.95+(2595*6)</f>
        <v>90531.95</v>
      </c>
      <c r="N19" s="66">
        <f>74961.95+(2595*6)</f>
        <v>90531.95</v>
      </c>
      <c r="O19" s="15" t="s">
        <v>128</v>
      </c>
      <c r="P19" s="15" t="s">
        <v>71</v>
      </c>
      <c r="Q19" s="40" t="s">
        <v>135</v>
      </c>
      <c r="R19" s="40" t="s">
        <v>142</v>
      </c>
      <c r="S19" s="62" t="s">
        <v>160</v>
      </c>
    </row>
    <row r="20" spans="1:19" s="20" customFormat="1" ht="124.5" hidden="1" customHeight="1" x14ac:dyDescent="0.25">
      <c r="A20" s="31">
        <v>186</v>
      </c>
      <c r="B20" s="31">
        <v>2014</v>
      </c>
      <c r="C20" s="51">
        <v>41984</v>
      </c>
      <c r="D20" s="51">
        <v>42035</v>
      </c>
      <c r="E20" s="16" t="s">
        <v>82</v>
      </c>
      <c r="F20" s="52"/>
      <c r="G20" s="31" t="s">
        <v>131</v>
      </c>
      <c r="H20" s="5" t="s">
        <v>98</v>
      </c>
      <c r="I20" s="16" t="s">
        <v>83</v>
      </c>
      <c r="J20" s="16" t="s">
        <v>83</v>
      </c>
      <c r="K20" s="53" t="s">
        <v>105</v>
      </c>
      <c r="L20" s="43">
        <v>8213726.3300000001</v>
      </c>
      <c r="M20" s="43">
        <v>5350544.18</v>
      </c>
      <c r="N20" s="43">
        <v>5350544.18</v>
      </c>
      <c r="O20" s="54" t="s">
        <v>133</v>
      </c>
      <c r="P20" s="16" t="s">
        <v>35</v>
      </c>
      <c r="Q20" s="19" t="s">
        <v>137</v>
      </c>
      <c r="R20" s="19" t="s">
        <v>148</v>
      </c>
      <c r="S20" s="61" t="s">
        <v>158</v>
      </c>
    </row>
    <row r="21" spans="1:19" s="20" customFormat="1" ht="104.25" customHeight="1" x14ac:dyDescent="0.25">
      <c r="A21" s="31">
        <v>187</v>
      </c>
      <c r="B21" s="31">
        <v>2014</v>
      </c>
      <c r="C21" s="51">
        <v>41984</v>
      </c>
      <c r="D21" s="51">
        <v>42105</v>
      </c>
      <c r="E21" s="16" t="s">
        <v>82</v>
      </c>
      <c r="F21" s="52"/>
      <c r="G21" s="16" t="s">
        <v>34</v>
      </c>
      <c r="H21" s="5" t="s">
        <v>98</v>
      </c>
      <c r="I21" s="16" t="s">
        <v>83</v>
      </c>
      <c r="J21" s="16" t="s">
        <v>83</v>
      </c>
      <c r="K21" s="63" t="s">
        <v>62</v>
      </c>
      <c r="L21" s="43">
        <v>10546282.199999999</v>
      </c>
      <c r="M21" s="43">
        <v>10546282.199999999</v>
      </c>
      <c r="N21" s="43">
        <v>10546282.199999999</v>
      </c>
      <c r="O21" s="64" t="s">
        <v>63</v>
      </c>
      <c r="P21" s="16" t="s">
        <v>35</v>
      </c>
      <c r="Q21" s="50" t="s">
        <v>156</v>
      </c>
      <c r="R21" s="50" t="s">
        <v>146</v>
      </c>
      <c r="S21" s="31" t="s">
        <v>157</v>
      </c>
    </row>
    <row r="22" spans="1:19" s="20" customFormat="1" ht="105.75" hidden="1" customHeight="1" x14ac:dyDescent="0.25">
      <c r="A22" s="23">
        <v>189</v>
      </c>
      <c r="B22" s="23">
        <v>2014</v>
      </c>
      <c r="C22" s="22">
        <v>41995</v>
      </c>
      <c r="D22" s="22">
        <v>42704</v>
      </c>
      <c r="E22" s="23" t="s">
        <v>48</v>
      </c>
      <c r="F22" s="24" t="s">
        <v>64</v>
      </c>
      <c r="G22" s="16" t="s">
        <v>163</v>
      </c>
      <c r="H22" s="2" t="s">
        <v>65</v>
      </c>
      <c r="I22" s="56" t="s">
        <v>66</v>
      </c>
      <c r="J22" s="56" t="s">
        <v>67</v>
      </c>
      <c r="K22" s="25" t="s">
        <v>106</v>
      </c>
      <c r="L22" s="26">
        <v>1000000</v>
      </c>
      <c r="M22" s="43">
        <v>1060623.78</v>
      </c>
      <c r="N22" s="43">
        <v>1060623.78</v>
      </c>
      <c r="O22" s="55" t="s">
        <v>129</v>
      </c>
      <c r="P22" s="15" t="s">
        <v>35</v>
      </c>
      <c r="Q22" s="50" t="s">
        <v>135</v>
      </c>
      <c r="R22" s="50" t="s">
        <v>145</v>
      </c>
    </row>
    <row r="23" spans="1:19" s="20" customFormat="1" ht="138.75" customHeight="1" x14ac:dyDescent="0.25">
      <c r="A23" s="23">
        <v>194</v>
      </c>
      <c r="B23" s="23">
        <v>2014</v>
      </c>
      <c r="C23" s="22">
        <v>41989</v>
      </c>
      <c r="D23" s="22">
        <v>43209</v>
      </c>
      <c r="E23" s="15" t="s">
        <v>82</v>
      </c>
      <c r="F23" s="24" t="s">
        <v>161</v>
      </c>
      <c r="G23" s="16" t="s">
        <v>34</v>
      </c>
      <c r="H23" s="2" t="s">
        <v>68</v>
      </c>
      <c r="I23" s="15"/>
      <c r="J23" s="56" t="s">
        <v>70</v>
      </c>
      <c r="K23" s="25" t="s">
        <v>110</v>
      </c>
      <c r="L23" s="26">
        <v>797142.29</v>
      </c>
      <c r="M23" s="43">
        <v>797142.29</v>
      </c>
      <c r="N23" s="43">
        <v>797142.29</v>
      </c>
      <c r="O23" s="55" t="s">
        <v>69</v>
      </c>
      <c r="P23" s="15" t="s">
        <v>71</v>
      </c>
      <c r="Q23" s="50" t="s">
        <v>144</v>
      </c>
      <c r="R23" s="50" t="s">
        <v>142</v>
      </c>
    </row>
    <row r="24" spans="1:19" s="28" customFormat="1" ht="69" hidden="1" customHeight="1" x14ac:dyDescent="0.25">
      <c r="A24" s="23">
        <v>272</v>
      </c>
      <c r="B24" s="23">
        <v>2014</v>
      </c>
      <c r="C24" s="22">
        <v>42004</v>
      </c>
      <c r="D24" s="22" t="s">
        <v>76</v>
      </c>
      <c r="E24" s="23" t="s">
        <v>104</v>
      </c>
      <c r="F24" s="24" t="s">
        <v>77</v>
      </c>
      <c r="G24" s="16" t="s">
        <v>141</v>
      </c>
      <c r="H24" s="2" t="s">
        <v>78</v>
      </c>
      <c r="I24" s="56" t="s">
        <v>80</v>
      </c>
      <c r="J24" s="56" t="s">
        <v>81</v>
      </c>
      <c r="K24" s="49" t="s">
        <v>94</v>
      </c>
      <c r="L24" s="26">
        <v>30176</v>
      </c>
      <c r="M24" s="43">
        <v>30176</v>
      </c>
      <c r="N24" s="43">
        <v>30176</v>
      </c>
      <c r="O24" s="55" t="s">
        <v>79</v>
      </c>
      <c r="P24" s="23" t="s">
        <v>71</v>
      </c>
      <c r="Q24" s="50" t="s">
        <v>135</v>
      </c>
      <c r="R24" s="29" t="s">
        <v>142</v>
      </c>
    </row>
    <row r="25" spans="1:19" s="6" customFormat="1" x14ac:dyDescent="0.25">
      <c r="F25" s="9"/>
      <c r="H25" s="17"/>
      <c r="K25" s="9"/>
      <c r="P25" s="57"/>
      <c r="Q25" s="58"/>
      <c r="R25" s="58"/>
    </row>
    <row r="26" spans="1:19" s="6" customFormat="1" x14ac:dyDescent="0.25">
      <c r="F26" s="9"/>
      <c r="H26" s="17"/>
      <c r="K26" s="9"/>
      <c r="P26" s="57"/>
      <c r="Q26" s="58"/>
      <c r="R26" s="58"/>
    </row>
    <row r="27" spans="1:19" s="6" customFormat="1" ht="23.25" x14ac:dyDescent="0.25">
      <c r="F27" s="9"/>
      <c r="H27" s="17"/>
      <c r="K27" s="9"/>
      <c r="P27" s="57"/>
      <c r="Q27" s="10" t="s">
        <v>139</v>
      </c>
      <c r="R27" s="59">
        <v>928456865.00999999</v>
      </c>
    </row>
    <row r="28" spans="1:19" s="6" customFormat="1" x14ac:dyDescent="0.25">
      <c r="F28" s="9"/>
      <c r="H28" s="17"/>
      <c r="K28" s="9"/>
      <c r="P28" s="57"/>
      <c r="Q28" s="58"/>
      <c r="R28" s="58"/>
    </row>
    <row r="29" spans="1:19" s="6" customFormat="1" x14ac:dyDescent="0.25">
      <c r="F29" s="9"/>
      <c r="H29" s="17"/>
      <c r="K29" s="9"/>
      <c r="O29" s="67"/>
      <c r="P29" s="57"/>
      <c r="Q29" s="58"/>
      <c r="R29" s="58"/>
    </row>
    <row r="30" spans="1:19" s="6" customFormat="1" x14ac:dyDescent="0.25">
      <c r="F30" s="9"/>
      <c r="H30" s="17"/>
      <c r="K30" s="9"/>
      <c r="P30" s="57"/>
      <c r="Q30" s="58"/>
      <c r="R30" s="58"/>
    </row>
    <row r="31" spans="1:19" s="6" customFormat="1" x14ac:dyDescent="0.25">
      <c r="F31" s="9"/>
      <c r="H31" s="17"/>
      <c r="K31" s="9"/>
      <c r="P31" s="57"/>
      <c r="Q31" s="58"/>
      <c r="R31" s="58"/>
    </row>
    <row r="32" spans="1:19" s="6" customFormat="1" x14ac:dyDescent="0.25">
      <c r="F32" s="9"/>
      <c r="H32" s="17"/>
      <c r="K32" s="9"/>
      <c r="P32" s="57"/>
      <c r="Q32" s="58"/>
      <c r="R32" s="58"/>
    </row>
    <row r="33" spans="1:18" s="6" customFormat="1" x14ac:dyDescent="0.25">
      <c r="F33" s="9"/>
      <c r="H33" s="17"/>
      <c r="K33" s="9"/>
      <c r="P33" s="57"/>
      <c r="Q33" s="58"/>
      <c r="R33" s="58"/>
    </row>
    <row r="34" spans="1:18" s="6" customFormat="1" x14ac:dyDescent="0.25">
      <c r="F34" s="9"/>
      <c r="H34" s="17"/>
      <c r="K34" s="9"/>
      <c r="P34" s="57"/>
      <c r="Q34" s="58"/>
      <c r="R34" s="58"/>
    </row>
    <row r="35" spans="1:18" s="6" customFormat="1" x14ac:dyDescent="0.25">
      <c r="F35" s="9"/>
      <c r="H35" s="17"/>
      <c r="K35" s="9"/>
      <c r="P35" s="57"/>
      <c r="Q35" s="58"/>
      <c r="R35" s="58"/>
    </row>
    <row r="36" spans="1:18" s="6" customFormat="1" x14ac:dyDescent="0.25">
      <c r="F36" s="9"/>
      <c r="H36" s="17"/>
      <c r="K36" s="9"/>
      <c r="P36" s="57"/>
      <c r="Q36" s="58"/>
      <c r="R36" s="58"/>
    </row>
    <row r="37" spans="1:18" s="6" customFormat="1" x14ac:dyDescent="0.25">
      <c r="F37" s="9"/>
      <c r="H37" s="17"/>
      <c r="K37" s="9"/>
      <c r="P37" s="57"/>
      <c r="Q37" s="58"/>
      <c r="R37" s="58"/>
    </row>
    <row r="38" spans="1:18" x14ac:dyDescent="0.25">
      <c r="A38" s="3"/>
      <c r="B38" s="3"/>
      <c r="C38" s="3"/>
      <c r="D38" s="3"/>
    </row>
    <row r="39" spans="1:18" x14ac:dyDescent="0.25">
      <c r="A39" s="3"/>
      <c r="B39" s="3"/>
      <c r="C39" s="3"/>
      <c r="D39" s="3"/>
    </row>
    <row r="40" spans="1:18" x14ac:dyDescent="0.25">
      <c r="A40" s="3"/>
      <c r="B40" s="3"/>
      <c r="C40" s="3"/>
      <c r="D40" s="3"/>
    </row>
    <row r="41" spans="1:18" x14ac:dyDescent="0.25">
      <c r="A41" s="3"/>
      <c r="B41" s="3"/>
      <c r="C41" s="3"/>
      <c r="D41" s="3"/>
    </row>
    <row r="42" spans="1:18" x14ac:dyDescent="0.25">
      <c r="A42" s="3"/>
      <c r="B42" s="3"/>
      <c r="C42" s="3"/>
      <c r="D42" s="3"/>
    </row>
    <row r="43" spans="1:18" x14ac:dyDescent="0.25">
      <c r="A43" s="3"/>
      <c r="B43" s="3"/>
      <c r="C43" s="3"/>
      <c r="D43" s="3"/>
    </row>
    <row r="44" spans="1:18" x14ac:dyDescent="0.25">
      <c r="A44" s="3"/>
      <c r="B44" s="3"/>
      <c r="C44" s="3"/>
      <c r="D44" s="3"/>
    </row>
    <row r="45" spans="1:18" x14ac:dyDescent="0.25">
      <c r="A45" s="3"/>
      <c r="B45" s="3"/>
      <c r="C45" s="3"/>
      <c r="D45" s="3"/>
    </row>
    <row r="46" spans="1:18" x14ac:dyDescent="0.25">
      <c r="A46" s="3"/>
      <c r="B46" s="3"/>
      <c r="C46" s="3"/>
      <c r="D46" s="3"/>
    </row>
    <row r="47" spans="1:18" x14ac:dyDescent="0.25">
      <c r="A47" s="3"/>
      <c r="B47" s="3"/>
      <c r="C47" s="3"/>
      <c r="D47" s="3"/>
    </row>
    <row r="48" spans="1:18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</sheetData>
  <autoFilter ref="A1:P24">
    <filterColumn colId="6">
      <filters>
        <filter val="CONCLUSO L. 1_x000a_IN ESSERE L. 2"/>
        <filter val="IN ESSERE"/>
      </filters>
    </filterColumn>
  </autoFilter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>
    <oddHeader>&amp;C&amp;"-,Grassetto"&amp;28 2014- AFFIDAMENTI SOPRA LA SOGLIA DI 40.000 EURO</oddHeader>
    <oddFooter>&amp;R&amp;"-,Grassetto"&amp;22AGGIORNAMENTO IMPORTI LIQUIDATI AL 31/12/2017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AGG. IMPORTI LIQUIDATI</vt:lpstr>
      <vt:lpstr>'AGG. IMPORTI LIQUIDATI'!Area_stampa</vt:lpstr>
      <vt:lpstr>'AGG. IMPORTI LIQUIDATI'!Titoli_stampa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b.biffi</dc:creator>
  <cp:lastModifiedBy>Valentina Cossu</cp:lastModifiedBy>
  <cp:lastPrinted>2017-10-16T13:43:57Z</cp:lastPrinted>
  <dcterms:created xsi:type="dcterms:W3CDTF">2014-01-31T09:08:32Z</dcterms:created>
  <dcterms:modified xsi:type="dcterms:W3CDTF">2018-01-19T15:06:21Z</dcterms:modified>
</cp:coreProperties>
</file>